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30 сіл" sheetId="1" r:id="rId1"/>
  </sheets>
  <definedNames>
    <definedName name="_xlnm.Print_Area" localSheetId="0">'30 сіл'!$A$1:$R$62</definedName>
  </definedNames>
  <calcPr fullCalcOnLoad="1"/>
</workbook>
</file>

<file path=xl/sharedStrings.xml><?xml version="1.0" encoding="utf-8"?>
<sst xmlns="http://schemas.openxmlformats.org/spreadsheetml/2006/main" count="75" uniqueCount="72">
  <si>
    <t xml:space="preserve">Назва місцевого бюджету адміністративно-територіальної одиниці </t>
  </si>
  <si>
    <t>с. Анисів</t>
  </si>
  <si>
    <t>с. Боровики</t>
  </si>
  <si>
    <t>с. Боромики</t>
  </si>
  <si>
    <t>с. Дніпровське</t>
  </si>
  <si>
    <t>с. Довжик</t>
  </si>
  <si>
    <t>с. Киїнка</t>
  </si>
  <si>
    <t>с. Киселівка</t>
  </si>
  <si>
    <t>с. Ковпита</t>
  </si>
  <si>
    <t>с. Кувечичі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</si>
  <si>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</si>
  <si>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</si>
  <si>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</si>
  <si>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</si>
  <si>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</si>
  <si>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</si>
  <si>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Редьківка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</si>
  <si>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</si>
  <si>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</si>
  <si>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</si>
  <si>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</si>
  <si>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</si>
  <si>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</si>
  <si>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Халявин</t>
  </si>
  <si>
    <t>с. Хмільниця</t>
  </si>
  <si>
    <t>с. Черниш</t>
  </si>
  <si>
    <t>с. Шестовиця</t>
  </si>
  <si>
    <t>смт. Олишівка</t>
  </si>
  <si>
    <t>смт. Седнів</t>
  </si>
  <si>
    <t>ВСЬОГО</t>
  </si>
  <si>
    <t>Кoд бюджету</t>
  </si>
  <si>
    <t>утримання закладів культури,які знаходяться на балансі сільських (селищних) рад</t>
  </si>
  <si>
    <t>утримання дошкільних навчальних закладі, які знаходяться на балансі сільських (селищних) рад</t>
  </si>
  <si>
    <t>Зведений бюджет сіл</t>
  </si>
  <si>
    <t>Зведений бюджет селищ</t>
  </si>
  <si>
    <t>Інші додаткові дотації з районного бюджету</t>
  </si>
  <si>
    <t>Інші додаткові дотації загального фонду на:</t>
  </si>
  <si>
    <t>грн.</t>
  </si>
  <si>
    <t>Міжбюджетні трансферти  з Чернігівського районного бюджету   місцевим бюджетам  на 2017 рік</t>
  </si>
  <si>
    <t>с. Вознесенське</t>
  </si>
  <si>
    <t>с. Трисвятська Слобода</t>
  </si>
  <si>
    <t>до рішення Чернігівської районної ради</t>
  </si>
  <si>
    <t xml:space="preserve">Про внесення змін до рішення Чернігівської </t>
  </si>
  <si>
    <t xml:space="preserve">органам місцевого самоврядування для виплати заробітної плати та оплати енергоносіїв </t>
  </si>
  <si>
    <t>Інша субвенція</t>
  </si>
  <si>
    <t>Державний бюджет</t>
  </si>
  <si>
    <t>М.-Коцюбинська об'єднана територіальна громада</t>
  </si>
  <si>
    <t>з обласного бюджету на виконання доручень виборців депутатами обласної ради</t>
  </si>
  <si>
    <t>для зміцнення матеріально-технічної бази</t>
  </si>
  <si>
    <t>Субвенція з районного бюджету державному бюджету на виплату стимулюючих виплат згідно Постанови КМУ від 18 січня 2017 р. №15 „ Питання оплати праці працівників державних органів” та Постанови КМУ від 09.11.2016 р. №787 „ Про видатки на оплату праці працівників місцевих державних адміністрацій”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</si>
  <si>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</si>
  <si>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державному бюджету на виконання районної комплексної програми профілактики правопорушень на 2017 рік</t>
  </si>
  <si>
    <t>Додаток 5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</si>
  <si>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</si>
  <si>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</si>
  <si>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</si>
  <si>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Чернігівської районної ради 11 січня  2017 року,</t>
  </si>
  <si>
    <t>Гончарівська об'єднана територіальна громада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</si>
  <si>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</si>
  <si>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</si>
  <si>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28 березня 2017 року, 12 травня 2017 року, </t>
  </si>
  <si>
    <t>ЗАГАЛЬНИЙ ФОНД</t>
  </si>
  <si>
    <t>Разом по спеціальному фонду</t>
  </si>
  <si>
    <t>Разом по загальному фонду</t>
  </si>
  <si>
    <t>СПЕЦІАЛЬНИЙ ФОНД</t>
  </si>
  <si>
    <t xml:space="preserve">30 травня 2017 року, 25 липня 2017 року, 3 жовтня 2017 року </t>
  </si>
  <si>
    <t>14 грудня 2017 року</t>
  </si>
  <si>
    <t xml:space="preserve">з районного бюджету переможцям конкурсу з благоустрою </t>
  </si>
  <si>
    <t>на співфінансування з районного бюджету Програми місцевих стимулів для медичних працівників</t>
  </si>
  <si>
    <t>Керуючий справами виконавчого</t>
  </si>
  <si>
    <t xml:space="preserve">апарату Чернігівської районної ради </t>
  </si>
  <si>
    <t>С.М.Струк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</si>
</sst>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[Red]\-#,##0\ "/>
    <numFmt numFmtId="181" formatCode="0.0"/>
    <numFmt numFmtId="182" formatCode="#,##0.0"/>
    <numFmt numFmtId="183" formatCode="_-* #,##0.0\ _г_р_н_._-;\-* #,##0.0\ _г_р_н_._-;_-* &quot;-&quot;??\ _г_р_н_._-;_-@_-"/>
    <numFmt numFmtId="184" formatCode="_-* #,##0\ _г_р_н_._-;\-* #,##0\ _г_р_н_._-;_-* &quot;-&quot;??\ _г_р_н_._-;_-@_-"/>
  </numFmts>
  <fonts count="39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20"/>
      <name val="Times New Roman"/>
      <family val="1"/>
    </font>
    <font>
      <sz val="20"/>
      <name val="Helv"/>
      <family val="0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10" xfId="55" applyFont="1" applyFill="1" applyBorder="1" applyAlignment="1" applyProtection="1">
      <alignment vertical="top"/>
      <protection locked="0"/>
    </xf>
    <xf numFmtId="2" fontId="4" fillId="4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81" fontId="5" fillId="0" borderId="0" xfId="0" applyNumberFormat="1" applyFont="1" applyFill="1" applyAlignment="1">
      <alignment horizontal="center" vertical="top"/>
    </xf>
    <xf numFmtId="181" fontId="5" fillId="0" borderId="0" xfId="0" applyNumberFormat="1" applyFont="1" applyAlignment="1">
      <alignment horizontal="center" vertical="top"/>
    </xf>
    <xf numFmtId="0" fontId="4" fillId="4" borderId="10" xfId="55" applyFont="1" applyFill="1" applyBorder="1" applyAlignment="1" applyProtection="1">
      <alignment vertical="top"/>
      <protection locked="0"/>
    </xf>
    <xf numFmtId="0" fontId="4" fillId="4" borderId="10" xfId="55" applyFont="1" applyFill="1" applyBorder="1" applyAlignment="1" applyProtection="1">
      <alignment horizontal="left" vertical="top"/>
      <protection locked="0"/>
    </xf>
    <xf numFmtId="0" fontId="4" fillId="4" borderId="10" xfId="0" applyNumberFormat="1" applyFont="1" applyFill="1" applyBorder="1" applyAlignment="1" applyProtection="1">
      <alignment vertical="top" wrapText="1"/>
      <protection/>
    </xf>
    <xf numFmtId="3" fontId="4" fillId="22" borderId="10" xfId="0" applyNumberFormat="1" applyFont="1" applyFill="1" applyBorder="1" applyAlignment="1">
      <alignment horizontal="center" vertical="top" wrapText="1"/>
    </xf>
    <xf numFmtId="0" fontId="4" fillId="22" borderId="10" xfId="0" applyFont="1" applyFill="1" applyBorder="1" applyAlignment="1">
      <alignment horizontal="center" vertical="top" wrapText="1"/>
    </xf>
    <xf numFmtId="0" fontId="4" fillId="4" borderId="10" xfId="55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0" xfId="55" applyFont="1" applyFill="1" applyBorder="1" applyAlignment="1" applyProtection="1">
      <alignment horizontal="center" vertical="top"/>
      <protection locked="0"/>
    </xf>
    <xf numFmtId="0" fontId="4" fillId="4" borderId="10" xfId="55" applyFont="1" applyFill="1" applyBorder="1" applyAlignment="1" applyProtection="1">
      <alignment horizontal="center" vertical="top"/>
      <protection locked="0"/>
    </xf>
    <xf numFmtId="0" fontId="7" fillId="0" borderId="10" xfId="55" applyFont="1" applyFill="1" applyBorder="1" applyAlignment="1" applyProtection="1">
      <alignment vertical="top" wrapText="1"/>
      <protection locked="0"/>
    </xf>
    <xf numFmtId="2" fontId="4" fillId="22" borderId="10" xfId="55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55" applyFont="1" applyFill="1" applyBorder="1" applyAlignment="1" applyProtection="1">
      <alignment horizontal="center" vertical="top"/>
      <protection locked="0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10" xfId="55" applyFont="1" applyFill="1" applyBorder="1" applyAlignment="1" applyProtection="1">
      <alignment vertical="top"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wrapText="1"/>
      <protection locked="0"/>
    </xf>
    <xf numFmtId="1" fontId="13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NumberFormat="1" applyFont="1" applyFill="1" applyAlignment="1" applyProtection="1">
      <alignment vertical="center" wrapText="1"/>
      <protection/>
    </xf>
    <xf numFmtId="0" fontId="10" fillId="0" borderId="10" xfId="0" applyFont="1" applyFill="1" applyBorder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81" fontId="10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horizontal="center" vertical="top"/>
    </xf>
    <xf numFmtId="0" fontId="34" fillId="0" borderId="0" xfId="0" applyNumberFormat="1" applyFont="1" applyFill="1" applyAlignment="1" applyProtection="1">
      <alignment vertical="center" wrapText="1"/>
      <protection/>
    </xf>
    <xf numFmtId="0" fontId="34" fillId="0" borderId="0" xfId="0" applyFont="1" applyAlignment="1" applyProtection="1">
      <alignment wrapText="1"/>
      <protection locked="0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7" fillId="0" borderId="0" xfId="0" applyFont="1" applyFill="1" applyAlignment="1">
      <alignment vertical="top"/>
    </xf>
    <xf numFmtId="0" fontId="36" fillId="0" borderId="0" xfId="0" applyFont="1" applyFill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22" borderId="11" xfId="0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9" xfId="54"/>
    <cellStyle name="Обычный_~_T8E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view="pageBreakPreview" zoomScale="40" zoomScaleNormal="80" zoomScaleSheetLayoutView="40" zoomScalePageLayoutView="0" workbookViewId="0" topLeftCell="A40">
      <selection activeCell="E59" sqref="E59"/>
    </sheetView>
  </sheetViews>
  <sheetFormatPr defaultColWidth="8.875" defaultRowHeight="12.75"/>
  <cols>
    <col min="1" max="1" width="23.125" style="1" customWidth="1"/>
    <col min="2" max="2" width="39.625" style="1" customWidth="1"/>
    <col min="3" max="3" width="36.875" style="2" customWidth="1"/>
    <col min="4" max="4" width="38.00390625" style="2" customWidth="1"/>
    <col min="5" max="5" width="29.75390625" style="2" customWidth="1"/>
    <col min="6" max="6" width="22.625" style="2" customWidth="1"/>
    <col min="7" max="7" width="25.75390625" style="2" customWidth="1"/>
    <col min="8" max="9" width="23.125" style="2" customWidth="1"/>
    <col min="10" max="10" width="40.00390625" style="2" customWidth="1"/>
    <col min="11" max="11" width="36.00390625" style="2" customWidth="1"/>
    <col min="12" max="12" width="29.375" style="2" customWidth="1"/>
    <col min="13" max="14" width="30.00390625" style="2" customWidth="1"/>
    <col min="15" max="15" width="23.375" style="14" customWidth="1"/>
    <col min="16" max="16" width="29.75390625" style="2" customWidth="1"/>
    <col min="17" max="18" width="23.375" style="14" customWidth="1"/>
    <col min="19" max="16384" width="8.875" style="1" customWidth="1"/>
  </cols>
  <sheetData>
    <row r="1" spans="1:16" ht="26.25" customHeight="1">
      <c r="A1" s="9"/>
      <c r="B1" s="10"/>
      <c r="C1" s="11"/>
      <c r="E1" s="12"/>
      <c r="F1" s="12"/>
      <c r="G1" s="12"/>
      <c r="H1" s="12"/>
      <c r="I1" s="12"/>
      <c r="J1" s="1"/>
      <c r="K1" s="41"/>
      <c r="M1" s="49"/>
      <c r="N1" s="50" t="s">
        <v>52</v>
      </c>
      <c r="P1" s="35"/>
    </row>
    <row r="2" spans="1:18" ht="24.75" customHeight="1">
      <c r="A2" s="9"/>
      <c r="B2" s="10"/>
      <c r="C2" s="11"/>
      <c r="E2" s="30"/>
      <c r="F2" s="30"/>
      <c r="G2" s="30"/>
      <c r="H2" s="30"/>
      <c r="I2" s="30"/>
      <c r="J2" s="1"/>
      <c r="K2" s="37"/>
      <c r="M2" s="51"/>
      <c r="N2" s="51" t="s">
        <v>41</v>
      </c>
      <c r="O2" s="30"/>
      <c r="P2" s="30"/>
      <c r="Q2" s="30"/>
      <c r="R2" s="30"/>
    </row>
    <row r="3" spans="1:18" ht="27.75" customHeight="1">
      <c r="A3" s="9"/>
      <c r="B3" s="10"/>
      <c r="C3" s="11"/>
      <c r="E3" s="30"/>
      <c r="F3" s="30"/>
      <c r="G3" s="30"/>
      <c r="H3" s="30"/>
      <c r="I3" s="30"/>
      <c r="J3" s="1"/>
      <c r="K3" s="37"/>
      <c r="M3" s="51"/>
      <c r="N3" s="51" t="s">
        <v>66</v>
      </c>
      <c r="O3" s="30"/>
      <c r="P3" s="30"/>
      <c r="Q3" s="30"/>
      <c r="R3" s="30"/>
    </row>
    <row r="4" spans="1:18" ht="27.75" customHeight="1">
      <c r="A4" s="9"/>
      <c r="B4" s="10"/>
      <c r="C4" s="11"/>
      <c r="E4" s="30"/>
      <c r="F4" s="30"/>
      <c r="G4" s="30"/>
      <c r="H4" s="30"/>
      <c r="I4" s="30"/>
      <c r="J4" s="1"/>
      <c r="K4" s="37"/>
      <c r="M4" s="51"/>
      <c r="N4" s="51" t="s">
        <v>42</v>
      </c>
      <c r="O4" s="30"/>
      <c r="P4" s="30"/>
      <c r="Q4" s="30"/>
      <c r="R4" s="30"/>
    </row>
    <row r="5" spans="1:18" ht="27.75" customHeight="1">
      <c r="A5" s="9"/>
      <c r="B5" s="10"/>
      <c r="C5" s="11"/>
      <c r="E5" s="30"/>
      <c r="F5" s="30"/>
      <c r="G5" s="30"/>
      <c r="H5" s="30"/>
      <c r="I5" s="30"/>
      <c r="J5" s="1"/>
      <c r="K5" s="37"/>
      <c r="M5" s="51"/>
      <c r="N5" s="51" t="s">
        <v>53</v>
      </c>
      <c r="O5" s="30"/>
      <c r="P5" s="30"/>
      <c r="Q5" s="30"/>
      <c r="R5" s="30"/>
    </row>
    <row r="6" spans="1:18" ht="27.75" customHeight="1">
      <c r="A6" s="9"/>
      <c r="B6" s="10"/>
      <c r="C6" s="11"/>
      <c r="E6" s="30"/>
      <c r="F6" s="30"/>
      <c r="G6" s="30"/>
      <c r="H6" s="30"/>
      <c r="I6" s="30"/>
      <c r="J6" s="1"/>
      <c r="K6" s="37"/>
      <c r="M6" s="51"/>
      <c r="N6" s="51" t="s">
        <v>54</v>
      </c>
      <c r="O6" s="30"/>
      <c r="P6" s="30"/>
      <c r="Q6" s="30"/>
      <c r="R6" s="30"/>
    </row>
    <row r="7" spans="1:18" ht="27.75" customHeight="1">
      <c r="A7" s="9"/>
      <c r="B7" s="10"/>
      <c r="C7" s="11"/>
      <c r="E7" s="30"/>
      <c r="F7" s="30"/>
      <c r="G7" s="30"/>
      <c r="H7" s="30"/>
      <c r="I7" s="30"/>
      <c r="J7" s="1"/>
      <c r="K7" s="37"/>
      <c r="M7" s="51"/>
      <c r="N7" s="51" t="s">
        <v>55</v>
      </c>
      <c r="O7" s="30"/>
      <c r="P7" s="30"/>
      <c r="Q7" s="30"/>
      <c r="R7" s="30"/>
    </row>
    <row r="8" spans="1:18" ht="27.75" customHeight="1">
      <c r="A8" s="9"/>
      <c r="B8" s="10"/>
      <c r="C8" s="11"/>
      <c r="E8" s="30"/>
      <c r="F8" s="30"/>
      <c r="G8" s="30"/>
      <c r="H8" s="30"/>
      <c r="I8" s="30"/>
      <c r="J8" s="1"/>
      <c r="K8" s="37"/>
      <c r="M8" s="52"/>
      <c r="N8" s="51" t="s">
        <v>56</v>
      </c>
      <c r="O8" s="30"/>
      <c r="P8" s="38"/>
      <c r="Q8" s="30"/>
      <c r="R8" s="30"/>
    </row>
    <row r="9" spans="1:18" ht="27.75" customHeight="1">
      <c r="A9" s="9"/>
      <c r="B9" s="9"/>
      <c r="C9" s="11"/>
      <c r="E9" s="30"/>
      <c r="F9" s="30"/>
      <c r="G9" s="30"/>
      <c r="H9" s="30"/>
      <c r="I9" s="30"/>
      <c r="J9" s="1"/>
      <c r="K9" s="37"/>
      <c r="M9" s="50"/>
      <c r="N9" s="53" t="s">
        <v>60</v>
      </c>
      <c r="O9" s="30"/>
      <c r="P9" s="39"/>
      <c r="Q9" s="30"/>
      <c r="R9" s="30"/>
    </row>
    <row r="10" spans="1:18" ht="27.75" customHeight="1">
      <c r="A10" s="9"/>
      <c r="B10" s="9"/>
      <c r="C10" s="11"/>
      <c r="E10" s="30"/>
      <c r="F10" s="30"/>
      <c r="G10" s="30"/>
      <c r="H10" s="30"/>
      <c r="I10" s="30"/>
      <c r="J10" s="1"/>
      <c r="K10" s="37"/>
      <c r="M10" s="50"/>
      <c r="N10" s="54" t="s">
        <v>65</v>
      </c>
      <c r="O10" s="30"/>
      <c r="P10" s="39"/>
      <c r="Q10" s="30"/>
      <c r="R10" s="30"/>
    </row>
    <row r="11" spans="1:18" ht="3.75" customHeight="1">
      <c r="A11" s="9"/>
      <c r="B11" s="9"/>
      <c r="C11" s="11"/>
      <c r="E11" s="30"/>
      <c r="F11" s="30"/>
      <c r="G11" s="30"/>
      <c r="H11" s="30"/>
      <c r="I11" s="30"/>
      <c r="J11" s="1"/>
      <c r="K11" s="37"/>
      <c r="L11" s="36"/>
      <c r="M11" s="39"/>
      <c r="N11" s="39"/>
      <c r="O11" s="30"/>
      <c r="P11" s="39"/>
      <c r="Q11" s="30"/>
      <c r="R11" s="30"/>
    </row>
    <row r="12" spans="1:18" ht="3.75" customHeight="1">
      <c r="A12" s="9"/>
      <c r="B12" s="9"/>
      <c r="C12" s="11"/>
      <c r="E12" s="30"/>
      <c r="F12" s="30"/>
      <c r="G12" s="30"/>
      <c r="H12" s="30"/>
      <c r="I12" s="30"/>
      <c r="J12" s="1"/>
      <c r="K12" s="37"/>
      <c r="L12" s="36"/>
      <c r="M12" s="39"/>
      <c r="N12" s="39"/>
      <c r="O12" s="30"/>
      <c r="P12" s="39"/>
      <c r="Q12" s="30"/>
      <c r="R12" s="30"/>
    </row>
    <row r="13" spans="1:18" ht="73.5" customHeight="1">
      <c r="A13" s="83" t="s">
        <v>38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 ht="18" customHeight="1">
      <c r="A14" s="9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5"/>
      <c r="P14" s="11"/>
      <c r="Q14" s="15" t="s">
        <v>37</v>
      </c>
      <c r="R14" s="15" t="s">
        <v>37</v>
      </c>
    </row>
    <row r="15" spans="1:18" ht="40.5" customHeight="1">
      <c r="A15" s="61" t="s">
        <v>30</v>
      </c>
      <c r="B15" s="58" t="s">
        <v>0</v>
      </c>
      <c r="C15" s="57" t="s">
        <v>61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74" t="s">
        <v>63</v>
      </c>
      <c r="P15" s="42" t="s">
        <v>64</v>
      </c>
      <c r="Q15" s="74" t="s">
        <v>62</v>
      </c>
      <c r="R15" s="74" t="s">
        <v>29</v>
      </c>
    </row>
    <row r="16" spans="1:18" ht="26.25" customHeight="1">
      <c r="A16" s="62"/>
      <c r="B16" s="59"/>
      <c r="C16" s="68" t="s">
        <v>35</v>
      </c>
      <c r="D16" s="69"/>
      <c r="E16" s="69"/>
      <c r="F16" s="70"/>
      <c r="G16" s="80" t="s">
        <v>44</v>
      </c>
      <c r="H16" s="81"/>
      <c r="I16" s="82"/>
      <c r="J16" s="64" t="s">
        <v>49</v>
      </c>
      <c r="K16" s="77" t="s">
        <v>51</v>
      </c>
      <c r="L16" s="77" t="s">
        <v>59</v>
      </c>
      <c r="M16" s="77" t="s">
        <v>50</v>
      </c>
      <c r="N16" s="77" t="s">
        <v>58</v>
      </c>
      <c r="O16" s="75"/>
      <c r="P16" s="77" t="s">
        <v>59</v>
      </c>
      <c r="Q16" s="75"/>
      <c r="R16" s="75"/>
    </row>
    <row r="17" spans="1:18" ht="28.5" customHeight="1">
      <c r="A17" s="62"/>
      <c r="B17" s="59"/>
      <c r="C17" s="71" t="s">
        <v>36</v>
      </c>
      <c r="D17" s="72"/>
      <c r="E17" s="72"/>
      <c r="F17" s="73"/>
      <c r="G17" s="67" t="s">
        <v>47</v>
      </c>
      <c r="H17" s="67" t="s">
        <v>67</v>
      </c>
      <c r="I17" s="67" t="s">
        <v>68</v>
      </c>
      <c r="J17" s="65"/>
      <c r="K17" s="78"/>
      <c r="L17" s="78"/>
      <c r="M17" s="78"/>
      <c r="N17" s="78"/>
      <c r="O17" s="75"/>
      <c r="P17" s="78"/>
      <c r="Q17" s="75"/>
      <c r="R17" s="75"/>
    </row>
    <row r="18" spans="1:18" ht="13.5" customHeight="1">
      <c r="A18" s="62"/>
      <c r="B18" s="59"/>
      <c r="C18" s="67" t="s">
        <v>32</v>
      </c>
      <c r="D18" s="67" t="s">
        <v>31</v>
      </c>
      <c r="E18" s="67" t="s">
        <v>43</v>
      </c>
      <c r="F18" s="58" t="s">
        <v>48</v>
      </c>
      <c r="G18" s="67"/>
      <c r="H18" s="67"/>
      <c r="I18" s="67"/>
      <c r="J18" s="65"/>
      <c r="K18" s="78"/>
      <c r="L18" s="78"/>
      <c r="M18" s="78"/>
      <c r="N18" s="78"/>
      <c r="O18" s="75"/>
      <c r="P18" s="78"/>
      <c r="Q18" s="75"/>
      <c r="R18" s="75"/>
    </row>
    <row r="19" spans="1:18" ht="22.5" customHeight="1">
      <c r="A19" s="62"/>
      <c r="B19" s="59"/>
      <c r="C19" s="67"/>
      <c r="D19" s="67"/>
      <c r="E19" s="67"/>
      <c r="F19" s="59"/>
      <c r="G19" s="67"/>
      <c r="H19" s="67"/>
      <c r="I19" s="67"/>
      <c r="J19" s="65"/>
      <c r="K19" s="78"/>
      <c r="L19" s="78"/>
      <c r="M19" s="78"/>
      <c r="N19" s="78"/>
      <c r="O19" s="75"/>
      <c r="P19" s="78"/>
      <c r="Q19" s="75"/>
      <c r="R19" s="75"/>
    </row>
    <row r="20" spans="1:18" ht="15.75" customHeight="1">
      <c r="A20" s="62"/>
      <c r="B20" s="59"/>
      <c r="C20" s="67"/>
      <c r="D20" s="67"/>
      <c r="E20" s="67"/>
      <c r="F20" s="59"/>
      <c r="G20" s="67"/>
      <c r="H20" s="67"/>
      <c r="I20" s="67"/>
      <c r="J20" s="65"/>
      <c r="K20" s="78"/>
      <c r="L20" s="78"/>
      <c r="M20" s="78"/>
      <c r="N20" s="78"/>
      <c r="O20" s="75"/>
      <c r="P20" s="78"/>
      <c r="Q20" s="75"/>
      <c r="R20" s="75"/>
    </row>
    <row r="21" spans="1:18" ht="152.25" customHeight="1">
      <c r="A21" s="62"/>
      <c r="B21" s="59"/>
      <c r="C21" s="67"/>
      <c r="D21" s="67"/>
      <c r="E21" s="67"/>
      <c r="F21" s="60"/>
      <c r="G21" s="67"/>
      <c r="H21" s="67"/>
      <c r="I21" s="67"/>
      <c r="J21" s="66"/>
      <c r="K21" s="79"/>
      <c r="L21" s="79"/>
      <c r="M21" s="79"/>
      <c r="N21" s="79"/>
      <c r="O21" s="76"/>
      <c r="P21" s="79"/>
      <c r="Q21" s="76"/>
      <c r="R21" s="76"/>
    </row>
    <row r="22" spans="1:18" s="9" customFormat="1" ht="27.75" customHeight="1">
      <c r="A22" s="63"/>
      <c r="B22" s="60"/>
      <c r="C22" s="31">
        <v>8700</v>
      </c>
      <c r="D22" s="31">
        <v>8700</v>
      </c>
      <c r="E22" s="31">
        <v>8700</v>
      </c>
      <c r="F22" s="31">
        <v>8700</v>
      </c>
      <c r="G22" s="31">
        <v>8800</v>
      </c>
      <c r="H22" s="31">
        <v>8800</v>
      </c>
      <c r="I22" s="31">
        <v>8800</v>
      </c>
      <c r="J22" s="31">
        <v>8370</v>
      </c>
      <c r="K22" s="31">
        <v>8370</v>
      </c>
      <c r="L22" s="31">
        <v>8440</v>
      </c>
      <c r="M22" s="31">
        <v>8510</v>
      </c>
      <c r="N22" s="31">
        <v>8610</v>
      </c>
      <c r="O22" s="21"/>
      <c r="P22" s="31">
        <v>8440</v>
      </c>
      <c r="Q22" s="21"/>
      <c r="R22" s="21"/>
    </row>
    <row r="23" spans="1:18" ht="22.5">
      <c r="A23" s="3">
        <v>1</v>
      </c>
      <c r="B23" s="4">
        <v>2</v>
      </c>
      <c r="C23" s="5">
        <v>3</v>
      </c>
      <c r="D23" s="3">
        <v>4</v>
      </c>
      <c r="E23" s="3">
        <v>5</v>
      </c>
      <c r="F23" s="3">
        <v>6</v>
      </c>
      <c r="G23" s="3">
        <v>7</v>
      </c>
      <c r="H23" s="3">
        <v>8</v>
      </c>
      <c r="I23" s="3">
        <v>9</v>
      </c>
      <c r="J23" s="3">
        <v>10</v>
      </c>
      <c r="K23" s="3">
        <v>11</v>
      </c>
      <c r="L23" s="3">
        <v>12</v>
      </c>
      <c r="M23" s="3">
        <v>13</v>
      </c>
      <c r="N23" s="3">
        <v>14</v>
      </c>
      <c r="O23" s="22">
        <v>15</v>
      </c>
      <c r="P23" s="3">
        <v>16</v>
      </c>
      <c r="Q23" s="22">
        <v>17</v>
      </c>
      <c r="R23" s="22">
        <v>18</v>
      </c>
    </row>
    <row r="24" spans="1:18" ht="27.75" customHeight="1">
      <c r="A24" s="26">
        <v>25321502000</v>
      </c>
      <c r="B24" s="6" t="s">
        <v>1</v>
      </c>
      <c r="C24" s="26">
        <v>0</v>
      </c>
      <c r="D24" s="40">
        <v>118810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29">
        <f>SUM(C24:N24)</f>
        <v>118810</v>
      </c>
      <c r="P24" s="40"/>
      <c r="Q24" s="29">
        <f>SUM(P24)</f>
        <v>0</v>
      </c>
      <c r="R24" s="29">
        <f>SUM(Q24,O24)</f>
        <v>118810</v>
      </c>
    </row>
    <row r="25" spans="1:18" ht="27.75" customHeight="1">
      <c r="A25" s="26">
        <v>25321503000</v>
      </c>
      <c r="B25" s="6" t="s">
        <v>2</v>
      </c>
      <c r="C25" s="26">
        <v>0</v>
      </c>
      <c r="D25" s="40">
        <v>48140</v>
      </c>
      <c r="E25" s="40"/>
      <c r="F25" s="40"/>
      <c r="G25" s="40"/>
      <c r="H25" s="40">
        <v>10000</v>
      </c>
      <c r="I25" s="40"/>
      <c r="J25" s="40"/>
      <c r="K25" s="40"/>
      <c r="L25" s="40"/>
      <c r="M25" s="40"/>
      <c r="N25" s="40"/>
      <c r="O25" s="29">
        <f aca="true" t="shared" si="0" ref="O25:O59">SUM(C25:N25)</f>
        <v>58140</v>
      </c>
      <c r="P25" s="40"/>
      <c r="Q25" s="29">
        <f aca="true" t="shared" si="1" ref="Q25:Q59">SUM(P25)</f>
        <v>0</v>
      </c>
      <c r="R25" s="29">
        <f aca="true" t="shared" si="2" ref="R25:R59">SUM(Q25,O25)</f>
        <v>58140</v>
      </c>
    </row>
    <row r="26" spans="1:18" ht="27.75" customHeight="1">
      <c r="A26" s="26">
        <v>25321504000</v>
      </c>
      <c r="B26" s="6" t="s">
        <v>3</v>
      </c>
      <c r="C26" s="26">
        <v>325129</v>
      </c>
      <c r="D26" s="40">
        <v>123040</v>
      </c>
      <c r="E26" s="40"/>
      <c r="F26" s="40"/>
      <c r="G26" s="40">
        <v>20000</v>
      </c>
      <c r="H26" s="40"/>
      <c r="I26" s="40"/>
      <c r="J26" s="40"/>
      <c r="K26" s="40"/>
      <c r="L26" s="40"/>
      <c r="M26" s="40"/>
      <c r="N26" s="40"/>
      <c r="O26" s="29">
        <f t="shared" si="0"/>
        <v>468169</v>
      </c>
      <c r="P26" s="40"/>
      <c r="Q26" s="29">
        <f t="shared" si="1"/>
        <v>0</v>
      </c>
      <c r="R26" s="29">
        <f t="shared" si="2"/>
        <v>468169</v>
      </c>
    </row>
    <row r="27" spans="1:18" ht="27.75" customHeight="1">
      <c r="A27" s="26">
        <v>25321537000</v>
      </c>
      <c r="B27" s="6" t="s">
        <v>39</v>
      </c>
      <c r="C27" s="26">
        <v>0</v>
      </c>
      <c r="D27" s="40">
        <v>52540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29">
        <f t="shared" si="0"/>
        <v>52540</v>
      </c>
      <c r="P27" s="40"/>
      <c r="Q27" s="29">
        <f t="shared" si="1"/>
        <v>0</v>
      </c>
      <c r="R27" s="29">
        <f t="shared" si="2"/>
        <v>52540</v>
      </c>
    </row>
    <row r="28" spans="1:18" ht="27.75" customHeight="1">
      <c r="A28" s="26">
        <v>25321507000</v>
      </c>
      <c r="B28" s="6" t="s">
        <v>4</v>
      </c>
      <c r="C28" s="26">
        <v>91432</v>
      </c>
      <c r="D28" s="40">
        <v>181660</v>
      </c>
      <c r="E28" s="40"/>
      <c r="F28" s="40"/>
      <c r="G28" s="40"/>
      <c r="H28" s="40"/>
      <c r="I28" s="40"/>
      <c r="J28" s="40"/>
      <c r="K28" s="40"/>
      <c r="L28" s="40"/>
      <c r="M28" s="40">
        <v>107800</v>
      </c>
      <c r="N28" s="40"/>
      <c r="O28" s="29">
        <f t="shared" si="0"/>
        <v>380892</v>
      </c>
      <c r="P28" s="40">
        <v>75000</v>
      </c>
      <c r="Q28" s="29">
        <f t="shared" si="1"/>
        <v>75000</v>
      </c>
      <c r="R28" s="29">
        <f t="shared" si="2"/>
        <v>455892</v>
      </c>
    </row>
    <row r="29" spans="1:18" ht="27.75" customHeight="1">
      <c r="A29" s="26">
        <v>25321508000</v>
      </c>
      <c r="B29" s="6" t="s">
        <v>5</v>
      </c>
      <c r="C29" s="26">
        <v>0</v>
      </c>
      <c r="D29" s="40">
        <v>44170</v>
      </c>
      <c r="E29" s="40"/>
      <c r="F29" s="40"/>
      <c r="G29" s="40">
        <v>5000</v>
      </c>
      <c r="H29" s="40"/>
      <c r="I29" s="40"/>
      <c r="J29" s="40"/>
      <c r="K29" s="40"/>
      <c r="L29" s="40"/>
      <c r="M29" s="40"/>
      <c r="N29" s="40"/>
      <c r="O29" s="29">
        <f t="shared" si="0"/>
        <v>49170</v>
      </c>
      <c r="P29" s="40"/>
      <c r="Q29" s="29">
        <f t="shared" si="1"/>
        <v>0</v>
      </c>
      <c r="R29" s="29">
        <f t="shared" si="2"/>
        <v>49170</v>
      </c>
    </row>
    <row r="30" spans="1:18" ht="27.75" customHeight="1">
      <c r="A30" s="26">
        <v>25321513000</v>
      </c>
      <c r="B30" s="6" t="s">
        <v>6</v>
      </c>
      <c r="C30" s="26">
        <v>1526061</v>
      </c>
      <c r="D30" s="40">
        <v>173870</v>
      </c>
      <c r="E30" s="40"/>
      <c r="F30" s="40"/>
      <c r="G30" s="40"/>
      <c r="H30" s="40"/>
      <c r="I30" s="40"/>
      <c r="J30" s="40"/>
      <c r="K30" s="40"/>
      <c r="L30" s="40">
        <v>803000</v>
      </c>
      <c r="M30" s="40"/>
      <c r="N30" s="40"/>
      <c r="O30" s="29">
        <f t="shared" si="0"/>
        <v>2502931</v>
      </c>
      <c r="P30" s="40"/>
      <c r="Q30" s="29">
        <f t="shared" si="1"/>
        <v>0</v>
      </c>
      <c r="R30" s="29">
        <f t="shared" si="2"/>
        <v>2502931</v>
      </c>
    </row>
    <row r="31" spans="1:18" ht="27.75" customHeight="1">
      <c r="A31" s="26">
        <v>25321514000</v>
      </c>
      <c r="B31" s="6" t="s">
        <v>7</v>
      </c>
      <c r="C31" s="26">
        <v>371431</v>
      </c>
      <c r="D31" s="40">
        <v>126950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9">
        <f t="shared" si="0"/>
        <v>498381</v>
      </c>
      <c r="P31" s="40"/>
      <c r="Q31" s="29">
        <f t="shared" si="1"/>
        <v>0</v>
      </c>
      <c r="R31" s="29">
        <f t="shared" si="2"/>
        <v>498381</v>
      </c>
    </row>
    <row r="32" spans="1:18" ht="27.75" customHeight="1">
      <c r="A32" s="26">
        <v>25321515000</v>
      </c>
      <c r="B32" s="6" t="s">
        <v>8</v>
      </c>
      <c r="C32" s="26">
        <v>0</v>
      </c>
      <c r="D32" s="40">
        <v>65770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9">
        <f t="shared" si="0"/>
        <v>65770</v>
      </c>
      <c r="P32" s="40"/>
      <c r="Q32" s="29">
        <f t="shared" si="1"/>
        <v>0</v>
      </c>
      <c r="R32" s="29">
        <f t="shared" si="2"/>
        <v>65770</v>
      </c>
    </row>
    <row r="33" spans="1:18" ht="27.75" customHeight="1">
      <c r="A33" s="26">
        <v>25321517000</v>
      </c>
      <c r="B33" s="6" t="s">
        <v>9</v>
      </c>
      <c r="C33" s="26">
        <v>277944</v>
      </c>
      <c r="D33" s="40">
        <v>86710</v>
      </c>
      <c r="E33" s="40"/>
      <c r="F33" s="40"/>
      <c r="G33" s="40">
        <v>10000</v>
      </c>
      <c r="H33" s="40"/>
      <c r="I33" s="40"/>
      <c r="J33" s="40"/>
      <c r="K33" s="40"/>
      <c r="L33" s="40"/>
      <c r="M33" s="40"/>
      <c r="N33" s="40"/>
      <c r="O33" s="29">
        <f t="shared" si="0"/>
        <v>374654</v>
      </c>
      <c r="P33" s="40"/>
      <c r="Q33" s="29">
        <f t="shared" si="1"/>
        <v>0</v>
      </c>
      <c r="R33" s="29">
        <f t="shared" si="2"/>
        <v>374654</v>
      </c>
    </row>
    <row r="34" spans="1:18" ht="27.75" customHeight="1">
      <c r="A34" s="26">
        <v>25321520000</v>
      </c>
      <c r="B34" s="6" t="s">
        <v>10</v>
      </c>
      <c r="C34" s="26">
        <v>0</v>
      </c>
      <c r="D34" s="40">
        <v>57030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29">
        <f t="shared" si="0"/>
        <v>57030</v>
      </c>
      <c r="P34" s="40"/>
      <c r="Q34" s="29">
        <f t="shared" si="1"/>
        <v>0</v>
      </c>
      <c r="R34" s="29">
        <f t="shared" si="2"/>
        <v>57030</v>
      </c>
    </row>
    <row r="35" spans="1:18" ht="27.75" customHeight="1">
      <c r="A35" s="26">
        <v>25321521000</v>
      </c>
      <c r="B35" s="6" t="s">
        <v>11</v>
      </c>
      <c r="C35" s="26">
        <v>0</v>
      </c>
      <c r="D35" s="40">
        <v>67770</v>
      </c>
      <c r="E35" s="40"/>
      <c r="F35" s="40"/>
      <c r="G35" s="40">
        <v>5000</v>
      </c>
      <c r="H35" s="40">
        <v>5000</v>
      </c>
      <c r="I35" s="40"/>
      <c r="J35" s="40"/>
      <c r="K35" s="40"/>
      <c r="L35" s="40"/>
      <c r="M35" s="40"/>
      <c r="N35" s="40"/>
      <c r="O35" s="29">
        <f t="shared" si="0"/>
        <v>77770</v>
      </c>
      <c r="P35" s="40"/>
      <c r="Q35" s="29">
        <f t="shared" si="1"/>
        <v>0</v>
      </c>
      <c r="R35" s="29">
        <f t="shared" si="2"/>
        <v>77770</v>
      </c>
    </row>
    <row r="36" spans="1:18" ht="27.75" customHeight="1">
      <c r="A36" s="26">
        <v>25321522000</v>
      </c>
      <c r="B36" s="6" t="s">
        <v>12</v>
      </c>
      <c r="C36" s="26">
        <v>286471</v>
      </c>
      <c r="D36" s="40">
        <v>79590</v>
      </c>
      <c r="E36" s="40"/>
      <c r="F36" s="40"/>
      <c r="G36" s="40"/>
      <c r="H36" s="40"/>
      <c r="I36" s="40"/>
      <c r="J36" s="40"/>
      <c r="K36" s="40"/>
      <c r="L36" s="40"/>
      <c r="M36" s="40">
        <v>110500</v>
      </c>
      <c r="N36" s="40"/>
      <c r="O36" s="29">
        <f t="shared" si="0"/>
        <v>476561</v>
      </c>
      <c r="P36" s="40"/>
      <c r="Q36" s="29">
        <f t="shared" si="1"/>
        <v>0</v>
      </c>
      <c r="R36" s="29">
        <f t="shared" si="2"/>
        <v>476561</v>
      </c>
    </row>
    <row r="37" spans="1:18" ht="27.75" customHeight="1">
      <c r="A37" s="26">
        <v>25321523000</v>
      </c>
      <c r="B37" s="6" t="s">
        <v>13</v>
      </c>
      <c r="C37" s="26">
        <v>335463</v>
      </c>
      <c r="D37" s="40">
        <v>109720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9">
        <f t="shared" si="0"/>
        <v>445183</v>
      </c>
      <c r="P37" s="40"/>
      <c r="Q37" s="29">
        <f t="shared" si="1"/>
        <v>0</v>
      </c>
      <c r="R37" s="29">
        <f t="shared" si="2"/>
        <v>445183</v>
      </c>
    </row>
    <row r="38" spans="1:18" ht="27.75" customHeight="1">
      <c r="A38" s="26">
        <v>25321524000</v>
      </c>
      <c r="B38" s="6" t="s">
        <v>14</v>
      </c>
      <c r="C38" s="26">
        <v>0</v>
      </c>
      <c r="D38" s="40">
        <v>49970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29">
        <f t="shared" si="0"/>
        <v>49970</v>
      </c>
      <c r="P38" s="40"/>
      <c r="Q38" s="29">
        <f t="shared" si="1"/>
        <v>0</v>
      </c>
      <c r="R38" s="29">
        <f t="shared" si="2"/>
        <v>49970</v>
      </c>
    </row>
    <row r="39" spans="1:18" ht="27.75" customHeight="1">
      <c r="A39" s="26">
        <v>25321525000</v>
      </c>
      <c r="B39" s="6" t="s">
        <v>15</v>
      </c>
      <c r="C39" s="26">
        <v>0</v>
      </c>
      <c r="D39" s="40">
        <f>157000+7000</f>
        <v>164000</v>
      </c>
      <c r="E39" s="40">
        <f>93000+12000</f>
        <v>105000</v>
      </c>
      <c r="F39" s="40"/>
      <c r="G39" s="40"/>
      <c r="H39" s="40"/>
      <c r="I39" s="40"/>
      <c r="J39" s="40"/>
      <c r="K39" s="40"/>
      <c r="L39" s="40"/>
      <c r="M39" s="40"/>
      <c r="N39" s="40"/>
      <c r="O39" s="29">
        <f t="shared" si="0"/>
        <v>269000</v>
      </c>
      <c r="P39" s="40"/>
      <c r="Q39" s="29">
        <f t="shared" si="1"/>
        <v>0</v>
      </c>
      <c r="R39" s="29">
        <f t="shared" si="2"/>
        <v>269000</v>
      </c>
    </row>
    <row r="40" spans="1:18" ht="27.75" customHeight="1">
      <c r="A40" s="26">
        <v>25321528000</v>
      </c>
      <c r="B40" s="6" t="s">
        <v>16</v>
      </c>
      <c r="C40" s="26">
        <v>0</v>
      </c>
      <c r="D40" s="40">
        <f>76100+8000</f>
        <v>84100</v>
      </c>
      <c r="E40" s="40">
        <f>87000+33000+51000</f>
        <v>171000</v>
      </c>
      <c r="F40" s="40"/>
      <c r="G40" s="40"/>
      <c r="H40" s="40"/>
      <c r="I40" s="40">
        <v>2583</v>
      </c>
      <c r="J40" s="40"/>
      <c r="K40" s="40"/>
      <c r="L40" s="40"/>
      <c r="M40" s="40"/>
      <c r="N40" s="40"/>
      <c r="O40" s="29">
        <f t="shared" si="0"/>
        <v>257683</v>
      </c>
      <c r="P40" s="40"/>
      <c r="Q40" s="29">
        <f t="shared" si="1"/>
        <v>0</v>
      </c>
      <c r="R40" s="29">
        <f t="shared" si="2"/>
        <v>257683</v>
      </c>
    </row>
    <row r="41" spans="1:18" ht="27.75" customHeight="1">
      <c r="A41" s="26">
        <v>25321529000</v>
      </c>
      <c r="B41" s="6" t="s">
        <v>17</v>
      </c>
      <c r="C41" s="26">
        <v>346732</v>
      </c>
      <c r="D41" s="40">
        <v>91160</v>
      </c>
      <c r="E41" s="40"/>
      <c r="F41" s="40"/>
      <c r="G41" s="40">
        <v>10000</v>
      </c>
      <c r="H41" s="40"/>
      <c r="I41" s="40"/>
      <c r="J41" s="40"/>
      <c r="K41" s="40"/>
      <c r="L41" s="40"/>
      <c r="M41" s="40">
        <v>91600</v>
      </c>
      <c r="N41" s="40"/>
      <c r="O41" s="29">
        <f t="shared" si="0"/>
        <v>539492</v>
      </c>
      <c r="P41" s="40"/>
      <c r="Q41" s="29">
        <f t="shared" si="1"/>
        <v>0</v>
      </c>
      <c r="R41" s="29">
        <f t="shared" si="2"/>
        <v>539492</v>
      </c>
    </row>
    <row r="42" spans="1:18" ht="27.75" customHeight="1">
      <c r="A42" s="26">
        <v>25321530000</v>
      </c>
      <c r="B42" s="6" t="s">
        <v>18</v>
      </c>
      <c r="C42" s="26">
        <v>263906</v>
      </c>
      <c r="D42" s="40">
        <v>145510</v>
      </c>
      <c r="E42" s="40"/>
      <c r="F42" s="40"/>
      <c r="G42" s="40">
        <v>5000</v>
      </c>
      <c r="H42" s="40"/>
      <c r="I42" s="40"/>
      <c r="J42" s="40"/>
      <c r="K42" s="40"/>
      <c r="L42" s="40"/>
      <c r="M42" s="40"/>
      <c r="N42" s="40"/>
      <c r="O42" s="29">
        <f t="shared" si="0"/>
        <v>414416</v>
      </c>
      <c r="P42" s="40"/>
      <c r="Q42" s="29">
        <f t="shared" si="1"/>
        <v>0</v>
      </c>
      <c r="R42" s="29">
        <f t="shared" si="2"/>
        <v>414416</v>
      </c>
    </row>
    <row r="43" spans="1:18" ht="27.75" customHeight="1">
      <c r="A43" s="26">
        <v>25321531000</v>
      </c>
      <c r="B43" s="6" t="s">
        <v>19</v>
      </c>
      <c r="C43" s="26">
        <v>0</v>
      </c>
      <c r="D43" s="40">
        <v>36530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29">
        <f t="shared" si="0"/>
        <v>36530</v>
      </c>
      <c r="P43" s="40"/>
      <c r="Q43" s="29">
        <f t="shared" si="1"/>
        <v>0</v>
      </c>
      <c r="R43" s="29">
        <f t="shared" si="2"/>
        <v>36530</v>
      </c>
    </row>
    <row r="44" spans="1:18" ht="27.75" customHeight="1">
      <c r="A44" s="26">
        <v>25321532000</v>
      </c>
      <c r="B44" s="6" t="s">
        <v>20</v>
      </c>
      <c r="C44" s="26">
        <v>0</v>
      </c>
      <c r="D44" s="40">
        <v>136200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29">
        <f t="shared" si="0"/>
        <v>136200</v>
      </c>
      <c r="P44" s="40"/>
      <c r="Q44" s="29">
        <f t="shared" si="1"/>
        <v>0</v>
      </c>
      <c r="R44" s="29">
        <f t="shared" si="2"/>
        <v>136200</v>
      </c>
    </row>
    <row r="45" spans="1:18" ht="27.75" customHeight="1">
      <c r="A45" s="26">
        <v>25321535000</v>
      </c>
      <c r="B45" s="6" t="s">
        <v>21</v>
      </c>
      <c r="C45" s="26">
        <v>1322728</v>
      </c>
      <c r="D45" s="40">
        <v>116350</v>
      </c>
      <c r="E45" s="40"/>
      <c r="F45" s="40"/>
      <c r="G45" s="40"/>
      <c r="H45" s="40"/>
      <c r="I45" s="40"/>
      <c r="J45" s="40"/>
      <c r="K45" s="40"/>
      <c r="L45" s="40">
        <v>1338000</v>
      </c>
      <c r="M45" s="40"/>
      <c r="N45" s="40"/>
      <c r="O45" s="29">
        <f t="shared" si="0"/>
        <v>2777078</v>
      </c>
      <c r="P45" s="40"/>
      <c r="Q45" s="29">
        <f t="shared" si="1"/>
        <v>0</v>
      </c>
      <c r="R45" s="29">
        <f t="shared" si="2"/>
        <v>2777078</v>
      </c>
    </row>
    <row r="46" spans="1:18" ht="27.75" customHeight="1">
      <c r="A46" s="26">
        <v>25321536000</v>
      </c>
      <c r="B46" s="6" t="s">
        <v>22</v>
      </c>
      <c r="C46" s="26">
        <v>0</v>
      </c>
      <c r="D46" s="40">
        <v>100100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29">
        <f t="shared" si="0"/>
        <v>100100</v>
      </c>
      <c r="P46" s="40"/>
      <c r="Q46" s="29">
        <f t="shared" si="1"/>
        <v>0</v>
      </c>
      <c r="R46" s="29">
        <f t="shared" si="2"/>
        <v>100100</v>
      </c>
    </row>
    <row r="47" spans="1:18" ht="27.75" customHeight="1">
      <c r="A47" s="26">
        <v>25321527000</v>
      </c>
      <c r="B47" s="6" t="s">
        <v>40</v>
      </c>
      <c r="C47" s="26">
        <v>0</v>
      </c>
      <c r="D47" s="40">
        <v>126490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29">
        <f t="shared" si="0"/>
        <v>126490</v>
      </c>
      <c r="P47" s="40"/>
      <c r="Q47" s="29">
        <f t="shared" si="1"/>
        <v>0</v>
      </c>
      <c r="R47" s="29">
        <f t="shared" si="2"/>
        <v>126490</v>
      </c>
    </row>
    <row r="48" spans="1:18" ht="27.75" customHeight="1">
      <c r="A48" s="26">
        <v>25321538000</v>
      </c>
      <c r="B48" s="6" t="s">
        <v>23</v>
      </c>
      <c r="C48" s="26">
        <v>369865</v>
      </c>
      <c r="D48" s="40">
        <v>95100</v>
      </c>
      <c r="E48" s="40"/>
      <c r="F48" s="40"/>
      <c r="G48" s="40">
        <v>2500</v>
      </c>
      <c r="H48" s="40"/>
      <c r="I48" s="40"/>
      <c r="J48" s="40"/>
      <c r="K48" s="40"/>
      <c r="L48" s="40"/>
      <c r="M48" s="40"/>
      <c r="N48" s="40"/>
      <c r="O48" s="29">
        <f t="shared" si="0"/>
        <v>467465</v>
      </c>
      <c r="P48" s="40"/>
      <c r="Q48" s="29">
        <f t="shared" si="1"/>
        <v>0</v>
      </c>
      <c r="R48" s="29">
        <f t="shared" si="2"/>
        <v>467465</v>
      </c>
    </row>
    <row r="49" spans="1:18" ht="27.75" customHeight="1">
      <c r="A49" s="26">
        <v>25321539000</v>
      </c>
      <c r="B49" s="6" t="s">
        <v>24</v>
      </c>
      <c r="C49" s="26">
        <f>434804+50000</f>
        <v>484804</v>
      </c>
      <c r="D49" s="40">
        <f>220320+20000</f>
        <v>240320</v>
      </c>
      <c r="E49" s="40">
        <v>50000</v>
      </c>
      <c r="F49" s="40"/>
      <c r="G49" s="40"/>
      <c r="H49" s="40">
        <v>15000</v>
      </c>
      <c r="I49" s="40"/>
      <c r="J49" s="40"/>
      <c r="K49" s="40"/>
      <c r="L49" s="40"/>
      <c r="M49" s="40"/>
      <c r="N49" s="40"/>
      <c r="O49" s="29">
        <f t="shared" si="0"/>
        <v>790124</v>
      </c>
      <c r="P49" s="40"/>
      <c r="Q49" s="29">
        <f t="shared" si="1"/>
        <v>0</v>
      </c>
      <c r="R49" s="29">
        <f t="shared" si="2"/>
        <v>790124</v>
      </c>
    </row>
    <row r="50" spans="1:18" ht="27.75" customHeight="1">
      <c r="A50" s="26">
        <v>25321540000</v>
      </c>
      <c r="B50" s="6" t="s">
        <v>25</v>
      </c>
      <c r="C50" s="26">
        <v>0</v>
      </c>
      <c r="D50" s="40">
        <v>99640</v>
      </c>
      <c r="E50" s="40"/>
      <c r="F50" s="40"/>
      <c r="G50" s="40">
        <v>5000</v>
      </c>
      <c r="H50" s="40"/>
      <c r="I50" s="40"/>
      <c r="J50" s="40"/>
      <c r="K50" s="40"/>
      <c r="L50" s="40"/>
      <c r="M50" s="40"/>
      <c r="N50" s="40"/>
      <c r="O50" s="29">
        <f t="shared" si="0"/>
        <v>104640</v>
      </c>
      <c r="P50" s="40"/>
      <c r="Q50" s="29">
        <f t="shared" si="1"/>
        <v>0</v>
      </c>
      <c r="R50" s="29">
        <f t="shared" si="2"/>
        <v>104640</v>
      </c>
    </row>
    <row r="51" spans="1:18" ht="27.75" customHeight="1">
      <c r="A51" s="26">
        <v>25321541000</v>
      </c>
      <c r="B51" s="6" t="s">
        <v>26</v>
      </c>
      <c r="C51" s="26">
        <v>0</v>
      </c>
      <c r="D51" s="40">
        <v>141730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29">
        <f t="shared" si="0"/>
        <v>141730</v>
      </c>
      <c r="P51" s="40"/>
      <c r="Q51" s="29">
        <f t="shared" si="1"/>
        <v>0</v>
      </c>
      <c r="R51" s="29">
        <f t="shared" si="2"/>
        <v>141730</v>
      </c>
    </row>
    <row r="52" spans="1:18" s="8" customFormat="1" ht="24.75" customHeight="1">
      <c r="A52" s="27">
        <v>25321500000</v>
      </c>
      <c r="B52" s="18" t="s">
        <v>33</v>
      </c>
      <c r="C52" s="27">
        <f aca="true" t="shared" si="3" ref="C52:N52">SUM(C24:C51)</f>
        <v>6001966</v>
      </c>
      <c r="D52" s="27">
        <f t="shared" si="3"/>
        <v>2962970</v>
      </c>
      <c r="E52" s="27">
        <f t="shared" si="3"/>
        <v>326000</v>
      </c>
      <c r="F52" s="27">
        <f t="shared" si="3"/>
        <v>0</v>
      </c>
      <c r="G52" s="27">
        <f t="shared" si="3"/>
        <v>62500</v>
      </c>
      <c r="H52" s="27">
        <f t="shared" si="3"/>
        <v>30000</v>
      </c>
      <c r="I52" s="27">
        <f t="shared" si="3"/>
        <v>2583</v>
      </c>
      <c r="J52" s="27">
        <f t="shared" si="3"/>
        <v>0</v>
      </c>
      <c r="K52" s="27">
        <f t="shared" si="3"/>
        <v>0</v>
      </c>
      <c r="L52" s="27">
        <f t="shared" si="3"/>
        <v>2141000</v>
      </c>
      <c r="M52" s="27">
        <f t="shared" si="3"/>
        <v>309900</v>
      </c>
      <c r="N52" s="27">
        <f t="shared" si="3"/>
        <v>0</v>
      </c>
      <c r="O52" s="29">
        <f t="shared" si="0"/>
        <v>11836919</v>
      </c>
      <c r="P52" s="27">
        <f>SUM(P24:P51)</f>
        <v>75000</v>
      </c>
      <c r="Q52" s="29">
        <f t="shared" si="1"/>
        <v>75000</v>
      </c>
      <c r="R52" s="29">
        <f t="shared" si="2"/>
        <v>11911919</v>
      </c>
    </row>
    <row r="53" spans="1:18" ht="27.75" customHeight="1">
      <c r="A53" s="26">
        <v>25321403000</v>
      </c>
      <c r="B53" s="6" t="s">
        <v>27</v>
      </c>
      <c r="C53" s="26">
        <v>1067527</v>
      </c>
      <c r="D53" s="26">
        <v>0</v>
      </c>
      <c r="E53" s="26"/>
      <c r="F53" s="26"/>
      <c r="G53" s="26"/>
      <c r="H53" s="26"/>
      <c r="I53" s="26"/>
      <c r="J53" s="26"/>
      <c r="K53" s="26"/>
      <c r="L53" s="26"/>
      <c r="M53" s="26">
        <v>146200</v>
      </c>
      <c r="N53" s="26"/>
      <c r="O53" s="29">
        <f t="shared" si="0"/>
        <v>1213727</v>
      </c>
      <c r="P53" s="26"/>
      <c r="Q53" s="29">
        <f t="shared" si="1"/>
        <v>0</v>
      </c>
      <c r="R53" s="29">
        <f t="shared" si="2"/>
        <v>1213727</v>
      </c>
    </row>
    <row r="54" spans="1:18" ht="27.75" customHeight="1">
      <c r="A54" s="26">
        <v>25321404000</v>
      </c>
      <c r="B54" s="6" t="s">
        <v>28</v>
      </c>
      <c r="C54" s="26">
        <v>428925</v>
      </c>
      <c r="D54" s="26">
        <v>44830</v>
      </c>
      <c r="E54" s="26"/>
      <c r="F54" s="26"/>
      <c r="G54" s="26">
        <v>5000</v>
      </c>
      <c r="H54" s="26"/>
      <c r="I54" s="26"/>
      <c r="J54" s="26"/>
      <c r="K54" s="26"/>
      <c r="L54" s="26"/>
      <c r="M54" s="26"/>
      <c r="N54" s="26"/>
      <c r="O54" s="29">
        <f t="shared" si="0"/>
        <v>478755</v>
      </c>
      <c r="P54" s="26"/>
      <c r="Q54" s="29">
        <f t="shared" si="1"/>
        <v>0</v>
      </c>
      <c r="R54" s="29">
        <f t="shared" si="2"/>
        <v>478755</v>
      </c>
    </row>
    <row r="55" spans="1:18" s="24" customFormat="1" ht="31.5" customHeight="1">
      <c r="A55" s="27">
        <v>25321400000</v>
      </c>
      <c r="B55" s="23" t="s">
        <v>34</v>
      </c>
      <c r="C55" s="7">
        <f aca="true" t="shared" si="4" ref="C55:N55">SUM(C53:C54)</f>
        <v>1496452</v>
      </c>
      <c r="D55" s="7">
        <f t="shared" si="4"/>
        <v>44830</v>
      </c>
      <c r="E55" s="7">
        <f t="shared" si="4"/>
        <v>0</v>
      </c>
      <c r="F55" s="7">
        <f t="shared" si="4"/>
        <v>0</v>
      </c>
      <c r="G55" s="7">
        <f>SUM(G53:G54)</f>
        <v>5000</v>
      </c>
      <c r="H55" s="7">
        <f t="shared" si="4"/>
        <v>0</v>
      </c>
      <c r="I55" s="7">
        <f t="shared" si="4"/>
        <v>0</v>
      </c>
      <c r="J55" s="7">
        <f t="shared" si="4"/>
        <v>0</v>
      </c>
      <c r="K55" s="7">
        <f t="shared" si="4"/>
        <v>0</v>
      </c>
      <c r="L55" s="7">
        <f t="shared" si="4"/>
        <v>0</v>
      </c>
      <c r="M55" s="7">
        <f t="shared" si="4"/>
        <v>146200</v>
      </c>
      <c r="N55" s="7">
        <f t="shared" si="4"/>
        <v>0</v>
      </c>
      <c r="O55" s="29">
        <f t="shared" si="0"/>
        <v>1692482</v>
      </c>
      <c r="P55" s="7">
        <f>SUM(P53:P54)</f>
        <v>0</v>
      </c>
      <c r="Q55" s="29">
        <f t="shared" si="1"/>
        <v>0</v>
      </c>
      <c r="R55" s="29">
        <f t="shared" si="2"/>
        <v>1692482</v>
      </c>
    </row>
    <row r="56" spans="1:18" s="13" customFormat="1" ht="46.5">
      <c r="A56" s="32">
        <v>25514000000</v>
      </c>
      <c r="B56" s="28" t="s">
        <v>57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>
        <v>866868</v>
      </c>
      <c r="O56" s="29">
        <f t="shared" si="0"/>
        <v>866868</v>
      </c>
      <c r="P56" s="33"/>
      <c r="Q56" s="29">
        <f t="shared" si="1"/>
        <v>0</v>
      </c>
      <c r="R56" s="29">
        <f t="shared" si="2"/>
        <v>866868</v>
      </c>
    </row>
    <row r="57" spans="1:18" s="13" customFormat="1" ht="69.75">
      <c r="A57" s="32">
        <v>25514000000</v>
      </c>
      <c r="B57" s="28" t="s">
        <v>46</v>
      </c>
      <c r="C57" s="33"/>
      <c r="D57" s="33"/>
      <c r="E57" s="33"/>
      <c r="F57" s="33">
        <v>25000</v>
      </c>
      <c r="G57" s="33"/>
      <c r="H57" s="33"/>
      <c r="I57" s="33"/>
      <c r="J57" s="33"/>
      <c r="K57" s="33"/>
      <c r="L57" s="33"/>
      <c r="M57" s="33"/>
      <c r="N57" s="33"/>
      <c r="O57" s="29">
        <f t="shared" si="0"/>
        <v>25000</v>
      </c>
      <c r="P57" s="33"/>
      <c r="Q57" s="29">
        <f t="shared" si="1"/>
        <v>0</v>
      </c>
      <c r="R57" s="29">
        <f t="shared" si="2"/>
        <v>25000</v>
      </c>
    </row>
    <row r="58" spans="1:18" s="13" customFormat="1" ht="31.5" customHeight="1">
      <c r="A58" s="32"/>
      <c r="B58" s="34" t="s">
        <v>45</v>
      </c>
      <c r="C58" s="33"/>
      <c r="D58" s="33"/>
      <c r="E58" s="33"/>
      <c r="F58" s="33"/>
      <c r="G58" s="33"/>
      <c r="H58" s="33"/>
      <c r="I58" s="33"/>
      <c r="J58" s="33">
        <v>703100</v>
      </c>
      <c r="K58" s="33">
        <v>60000</v>
      </c>
      <c r="L58" s="33"/>
      <c r="M58" s="33"/>
      <c r="N58" s="33"/>
      <c r="O58" s="29">
        <f t="shared" si="0"/>
        <v>763100</v>
      </c>
      <c r="P58" s="33"/>
      <c r="Q58" s="29">
        <f t="shared" si="1"/>
        <v>0</v>
      </c>
      <c r="R58" s="29">
        <f t="shared" si="2"/>
        <v>763100</v>
      </c>
    </row>
    <row r="59" spans="1:18" s="25" customFormat="1" ht="27.75" customHeight="1">
      <c r="A59" s="19"/>
      <c r="B59" s="20" t="s">
        <v>29</v>
      </c>
      <c r="C59" s="7">
        <f>SUM(C52,C55,C58,C56,C57)</f>
        <v>7498418</v>
      </c>
      <c r="D59" s="7">
        <f aca="true" t="shared" si="5" ref="D59:N59">SUM(D52,D55,D58,D56,D57)</f>
        <v>3007800</v>
      </c>
      <c r="E59" s="7">
        <f t="shared" si="5"/>
        <v>326000</v>
      </c>
      <c r="F59" s="7">
        <f t="shared" si="5"/>
        <v>25000</v>
      </c>
      <c r="G59" s="7">
        <f>SUM(G52,G55,G58,G56,G57)</f>
        <v>67500</v>
      </c>
      <c r="H59" s="7">
        <f t="shared" si="5"/>
        <v>30000</v>
      </c>
      <c r="I59" s="7">
        <f t="shared" si="5"/>
        <v>2583</v>
      </c>
      <c r="J59" s="7">
        <f t="shared" si="5"/>
        <v>703100</v>
      </c>
      <c r="K59" s="7">
        <f t="shared" si="5"/>
        <v>60000</v>
      </c>
      <c r="L59" s="7">
        <f t="shared" si="5"/>
        <v>2141000</v>
      </c>
      <c r="M59" s="7">
        <f t="shared" si="5"/>
        <v>456100</v>
      </c>
      <c r="N59" s="7">
        <f t="shared" si="5"/>
        <v>866868</v>
      </c>
      <c r="O59" s="29">
        <f t="shared" si="0"/>
        <v>15184369</v>
      </c>
      <c r="P59" s="7">
        <f>SUM(P52,P55,P58,P56,P57)</f>
        <v>75000</v>
      </c>
      <c r="Q59" s="29">
        <f t="shared" si="1"/>
        <v>75000</v>
      </c>
      <c r="R59" s="29">
        <f t="shared" si="2"/>
        <v>15259369</v>
      </c>
    </row>
    <row r="60" spans="3:18" s="9" customFormat="1" ht="114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6"/>
      <c r="P60" s="11"/>
      <c r="Q60" s="16"/>
      <c r="R60" s="16"/>
    </row>
    <row r="61" spans="1:18" s="55" customFormat="1" ht="38.25" customHeight="1">
      <c r="A61" s="84" t="s">
        <v>69</v>
      </c>
      <c r="C61" s="85"/>
      <c r="D61" s="85"/>
      <c r="E61" s="85"/>
      <c r="F61" s="85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s="55" customFormat="1" ht="38.25" customHeight="1">
      <c r="A62" s="55" t="s">
        <v>70</v>
      </c>
      <c r="C62" s="85"/>
      <c r="E62" s="85"/>
      <c r="F62" s="85"/>
      <c r="G62" s="56"/>
      <c r="H62" s="56"/>
      <c r="I62" s="56"/>
      <c r="K62" s="56"/>
      <c r="L62" s="56"/>
      <c r="M62" s="56"/>
      <c r="N62" s="85" t="s">
        <v>71</v>
      </c>
      <c r="O62" s="56"/>
      <c r="P62" s="56"/>
      <c r="Q62" s="56"/>
      <c r="R62" s="56"/>
    </row>
    <row r="63" spans="15:18" ht="12.75">
      <c r="O63" s="17"/>
      <c r="Q63" s="17"/>
      <c r="R63" s="17"/>
    </row>
    <row r="64" spans="7:18" ht="20.25">
      <c r="G64" s="47"/>
      <c r="O64" s="17"/>
      <c r="Q64" s="17"/>
      <c r="R64" s="17"/>
    </row>
    <row r="65" spans="15:18" ht="12.75">
      <c r="O65" s="17"/>
      <c r="Q65" s="17"/>
      <c r="R65" s="17"/>
    </row>
    <row r="66" spans="7:18" ht="20.25">
      <c r="G66" s="48"/>
      <c r="O66" s="17"/>
      <c r="Q66" s="17"/>
      <c r="R66" s="17"/>
    </row>
    <row r="67" spans="3:18" s="46" customFormat="1" ht="18.75">
      <c r="C67" s="43"/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5"/>
      <c r="P67" s="44"/>
      <c r="Q67" s="45"/>
      <c r="R67" s="45"/>
    </row>
    <row r="68" spans="15:18" ht="12.75">
      <c r="O68" s="17"/>
      <c r="Q68" s="17"/>
      <c r="R68" s="17"/>
    </row>
    <row r="69" spans="15:18" ht="12.75">
      <c r="O69" s="17"/>
      <c r="Q69" s="17"/>
      <c r="R69" s="17"/>
    </row>
    <row r="70" spans="15:18" ht="12.75">
      <c r="O70" s="17"/>
      <c r="Q70" s="17"/>
      <c r="R70" s="17"/>
    </row>
    <row r="71" spans="15:18" ht="12.75">
      <c r="O71" s="17"/>
      <c r="Q71" s="17"/>
      <c r="R71" s="17"/>
    </row>
    <row r="72" spans="15:18" ht="12.75">
      <c r="O72" s="17"/>
      <c r="Q72" s="17"/>
      <c r="R72" s="17"/>
    </row>
    <row r="73" spans="15:18" ht="12.75">
      <c r="O73" s="17"/>
      <c r="Q73" s="17"/>
      <c r="R73" s="17"/>
    </row>
    <row r="74" spans="15:18" ht="12.75">
      <c r="O74" s="17"/>
      <c r="Q74" s="17"/>
      <c r="R74" s="17"/>
    </row>
    <row r="75" spans="15:18" ht="12.75">
      <c r="O75" s="17"/>
      <c r="Q75" s="17"/>
      <c r="R75" s="17"/>
    </row>
    <row r="76" spans="15:18" ht="12.75">
      <c r="O76" s="17"/>
      <c r="Q76" s="17"/>
      <c r="R76" s="17"/>
    </row>
    <row r="77" spans="15:18" ht="12.75">
      <c r="O77" s="17"/>
      <c r="Q77" s="17"/>
      <c r="R77" s="17"/>
    </row>
    <row r="78" spans="15:18" ht="12.75">
      <c r="O78" s="17"/>
      <c r="Q78" s="17"/>
      <c r="R78" s="17"/>
    </row>
    <row r="79" spans="15:18" ht="12.75">
      <c r="O79" s="17"/>
      <c r="Q79" s="17"/>
      <c r="R79" s="17"/>
    </row>
    <row r="80" spans="15:18" ht="12.75">
      <c r="O80" s="17"/>
      <c r="Q80" s="17"/>
      <c r="R80" s="17"/>
    </row>
    <row r="81" spans="15:18" ht="12.75">
      <c r="O81" s="17"/>
      <c r="Q81" s="17"/>
      <c r="R81" s="17"/>
    </row>
    <row r="82" spans="15:18" ht="12.75">
      <c r="O82" s="17"/>
      <c r="Q82" s="17"/>
      <c r="R82" s="17"/>
    </row>
    <row r="83" spans="15:18" ht="12.75">
      <c r="O83" s="17"/>
      <c r="Q83" s="17"/>
      <c r="R83" s="17"/>
    </row>
    <row r="84" spans="15:18" ht="12.75">
      <c r="O84" s="17"/>
      <c r="Q84" s="17"/>
      <c r="R84" s="17"/>
    </row>
    <row r="85" spans="15:18" ht="12.75">
      <c r="O85" s="17"/>
      <c r="Q85" s="17"/>
      <c r="R85" s="17"/>
    </row>
    <row r="86" spans="15:18" ht="12.75">
      <c r="O86" s="17"/>
      <c r="Q86" s="17"/>
      <c r="R86" s="17"/>
    </row>
    <row r="87" spans="15:18" ht="12.75">
      <c r="O87" s="17"/>
      <c r="Q87" s="17"/>
      <c r="R87" s="17"/>
    </row>
    <row r="88" spans="15:18" ht="12.75">
      <c r="O88" s="17"/>
      <c r="Q88" s="17"/>
      <c r="R88" s="17"/>
    </row>
    <row r="89" spans="15:18" ht="12.75">
      <c r="O89" s="17"/>
      <c r="Q89" s="17"/>
      <c r="R89" s="17"/>
    </row>
    <row r="90" spans="15:18" ht="12.75">
      <c r="O90" s="17"/>
      <c r="Q90" s="17"/>
      <c r="R90" s="17"/>
    </row>
    <row r="91" spans="15:18" ht="12.75">
      <c r="O91" s="17"/>
      <c r="Q91" s="17"/>
      <c r="R91" s="17"/>
    </row>
    <row r="92" spans="15:18" ht="12.75">
      <c r="O92" s="17"/>
      <c r="Q92" s="17"/>
      <c r="R92" s="17"/>
    </row>
    <row r="93" spans="15:18" ht="12.75">
      <c r="O93" s="17"/>
      <c r="Q93" s="17"/>
      <c r="R93" s="17"/>
    </row>
    <row r="94" spans="15:18" ht="12.75">
      <c r="O94" s="17"/>
      <c r="Q94" s="17"/>
      <c r="R94" s="17"/>
    </row>
    <row r="95" spans="15:18" ht="12.75">
      <c r="O95" s="17"/>
      <c r="Q95" s="17"/>
      <c r="R95" s="17"/>
    </row>
    <row r="96" spans="15:18" ht="12.75">
      <c r="O96" s="17"/>
      <c r="Q96" s="17"/>
      <c r="R96" s="17"/>
    </row>
    <row r="97" spans="15:18" ht="12.75">
      <c r="O97" s="17"/>
      <c r="Q97" s="17"/>
      <c r="R97" s="17"/>
    </row>
  </sheetData>
  <sheetProtection/>
  <mergeCells count="23">
    <mergeCell ref="A13:R13"/>
    <mergeCell ref="L16:L21"/>
    <mergeCell ref="N16:N21"/>
    <mergeCell ref="D18:D21"/>
    <mergeCell ref="E18:E21"/>
    <mergeCell ref="K16:K21"/>
    <mergeCell ref="F18:F21"/>
    <mergeCell ref="R15:R21"/>
    <mergeCell ref="P16:P21"/>
    <mergeCell ref="O15:O21"/>
    <mergeCell ref="Q15:Q21"/>
    <mergeCell ref="M16:M21"/>
    <mergeCell ref="C18:C21"/>
    <mergeCell ref="H17:H21"/>
    <mergeCell ref="I17:I21"/>
    <mergeCell ref="G16:I16"/>
    <mergeCell ref="C15:N15"/>
    <mergeCell ref="B15:B22"/>
    <mergeCell ref="A15:A22"/>
    <mergeCell ref="J16:J21"/>
    <mergeCell ref="G17:G21"/>
    <mergeCell ref="C16:F16"/>
    <mergeCell ref="C17:F17"/>
  </mergeCells>
  <printOptions horizontalCentered="1"/>
  <pageMargins left="0.77" right="0.52" top="0.7874015748031497" bottom="0.58" header="0.5118110236220472" footer="0.5118110236220472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Леся</cp:lastModifiedBy>
  <cp:lastPrinted>2017-12-14T14:28:38Z</cp:lastPrinted>
  <dcterms:created xsi:type="dcterms:W3CDTF">2015-01-16T06:29:00Z</dcterms:created>
  <dcterms:modified xsi:type="dcterms:W3CDTF">2017-12-14T14:28:41Z</dcterms:modified>
  <cp:category/>
  <cp:version/>
  <cp:contentType/>
  <cp:contentStatus/>
</cp:coreProperties>
</file>